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Desktop\INFORMACIONES PARA EL PORTAL NOVIEMBRE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C54" i="2" l="1"/>
  <c r="C38" i="2"/>
  <c r="C28" i="2"/>
  <c r="C18" i="2"/>
  <c r="C12" i="2"/>
  <c r="H12" i="2"/>
  <c r="I12" i="2"/>
  <c r="J12" i="2"/>
  <c r="K12" i="2"/>
  <c r="L12" i="2"/>
  <c r="M12" i="2"/>
  <c r="N12" i="2"/>
  <c r="O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H18" i="2"/>
  <c r="I18" i="2"/>
  <c r="J18" i="2"/>
  <c r="K18" i="2"/>
  <c r="L18" i="2"/>
  <c r="M18" i="2"/>
  <c r="N18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H28" i="2"/>
  <c r="I28" i="2"/>
  <c r="J28" i="2"/>
  <c r="K28" i="2"/>
  <c r="L28" i="2"/>
  <c r="M28" i="2"/>
  <c r="N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H38" i="2"/>
  <c r="J38" i="2"/>
  <c r="K38" i="2"/>
  <c r="L38" i="2"/>
  <c r="M38" i="2"/>
  <c r="N38" i="2"/>
  <c r="D39" i="2"/>
  <c r="E39" i="2"/>
  <c r="F39" i="2"/>
  <c r="G39" i="2"/>
  <c r="D40" i="2"/>
  <c r="E40" i="2"/>
  <c r="F40" i="2"/>
  <c r="G40" i="2"/>
  <c r="D41" i="2"/>
  <c r="E41" i="2"/>
  <c r="F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D46" i="2"/>
  <c r="E46" i="2"/>
  <c r="F46" i="2"/>
  <c r="G46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H54" i="2"/>
  <c r="I54" i="2"/>
  <c r="J54" i="2"/>
  <c r="K54" i="2"/>
  <c r="L54" i="2"/>
  <c r="M54" i="2"/>
  <c r="N54" i="2"/>
  <c r="O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D61" i="2"/>
  <c r="E61" i="2"/>
  <c r="F61" i="2"/>
  <c r="G61" i="2"/>
  <c r="D62" i="2"/>
  <c r="E62" i="2"/>
  <c r="F62" i="2"/>
  <c r="D63" i="2"/>
  <c r="E63" i="2"/>
  <c r="F63" i="2"/>
  <c r="G63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D69" i="2" s="1"/>
  <c r="E71" i="2"/>
  <c r="F71" i="2"/>
  <c r="F69" i="2" s="1"/>
  <c r="G71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8" i="2"/>
  <c r="E78" i="2"/>
  <c r="F78" i="2"/>
  <c r="G78" i="2"/>
  <c r="D79" i="2"/>
  <c r="D77" i="2" s="1"/>
  <c r="E79" i="2"/>
  <c r="F79" i="2"/>
  <c r="F77" i="2" s="1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H85" i="2" l="1"/>
  <c r="N85" i="2"/>
  <c r="P32" i="2"/>
  <c r="C85" i="2"/>
  <c r="L85" i="2"/>
  <c r="P73" i="2"/>
  <c r="P51" i="2"/>
  <c r="P25" i="2"/>
  <c r="P79" i="2"/>
  <c r="P63" i="2"/>
  <c r="P59" i="2"/>
  <c r="P83" i="2"/>
  <c r="P67" i="2"/>
  <c r="P65" i="2"/>
  <c r="P60" i="2"/>
  <c r="P55" i="2"/>
  <c r="P43" i="2"/>
  <c r="P41" i="2"/>
  <c r="P23" i="2"/>
  <c r="P21" i="2"/>
  <c r="P13" i="2"/>
  <c r="P45" i="2"/>
  <c r="P36" i="2"/>
  <c r="P17" i="2"/>
  <c r="P81" i="2"/>
  <c r="P57" i="2"/>
  <c r="P53" i="2"/>
  <c r="P34" i="2"/>
  <c r="P27" i="2"/>
  <c r="P75" i="2"/>
  <c r="P71" i="2"/>
  <c r="P49" i="2"/>
  <c r="P30" i="2"/>
  <c r="P15" i="2"/>
  <c r="G69" i="2"/>
  <c r="E69" i="2"/>
  <c r="P68" i="2"/>
  <c r="P61" i="2"/>
  <c r="G54" i="2"/>
  <c r="P56" i="2"/>
  <c r="F54" i="2"/>
  <c r="D54" i="2"/>
  <c r="P52" i="2"/>
  <c r="G47" i="2"/>
  <c r="E47" i="2"/>
  <c r="P46" i="2"/>
  <c r="P44" i="2"/>
  <c r="G38" i="2"/>
  <c r="E38" i="2"/>
  <c r="P37" i="2"/>
  <c r="P33" i="2"/>
  <c r="G28" i="2"/>
  <c r="P29" i="2"/>
  <c r="P26" i="2"/>
  <c r="P22" i="2"/>
  <c r="G18" i="2"/>
  <c r="P19" i="2"/>
  <c r="P16" i="2"/>
  <c r="G77" i="2"/>
  <c r="G64" i="2"/>
  <c r="P66" i="2"/>
  <c r="F64" i="2"/>
  <c r="D64" i="2"/>
  <c r="P62" i="2"/>
  <c r="P58" i="2"/>
  <c r="P50" i="2"/>
  <c r="F47" i="2"/>
  <c r="D47" i="2"/>
  <c r="P42" i="2"/>
  <c r="P40" i="2"/>
  <c r="P39" i="2"/>
  <c r="F38" i="2"/>
  <c r="D38" i="2"/>
  <c r="P35" i="2"/>
  <c r="P31" i="2"/>
  <c r="F28" i="2"/>
  <c r="D28" i="2"/>
  <c r="P24" i="2"/>
  <c r="P20" i="2"/>
  <c r="F18" i="2"/>
  <c r="D18" i="2"/>
  <c r="G12" i="2"/>
  <c r="P14" i="2"/>
  <c r="F12" i="2"/>
  <c r="D12" i="2"/>
  <c r="J85" i="2"/>
  <c r="M85" i="2"/>
  <c r="K85" i="2"/>
  <c r="I85" i="2"/>
  <c r="P84" i="2"/>
  <c r="P80" i="2"/>
  <c r="P76" i="2"/>
  <c r="P82" i="2"/>
  <c r="E77" i="2"/>
  <c r="P78" i="2"/>
  <c r="G72" i="2"/>
  <c r="P74" i="2"/>
  <c r="E72" i="2"/>
  <c r="F72" i="2"/>
  <c r="D72" i="2"/>
  <c r="E64" i="2"/>
  <c r="E54" i="2"/>
  <c r="E28" i="2"/>
  <c r="E18" i="2"/>
  <c r="E12" i="2"/>
  <c r="P70" i="2"/>
  <c r="P48" i="2"/>
  <c r="P77" i="2" l="1"/>
  <c r="D85" i="2"/>
  <c r="P54" i="2"/>
  <c r="P28" i="2"/>
  <c r="F85" i="2"/>
  <c r="P38" i="2"/>
  <c r="P47" i="2"/>
  <c r="G85" i="2"/>
  <c r="P69" i="2"/>
  <c r="P12" i="2"/>
  <c r="P64" i="2"/>
  <c r="P18" i="2"/>
  <c r="E85" i="2"/>
  <c r="P72" i="2"/>
  <c r="P85" i="2" l="1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71" i="2"/>
  <c r="B73" i="2"/>
  <c r="B74" i="2"/>
  <c r="B75" i="2"/>
  <c r="B76" i="2"/>
  <c r="B78" i="2"/>
  <c r="B79" i="2"/>
  <c r="B81" i="2"/>
  <c r="B82" i="2"/>
  <c r="B84" i="2"/>
  <c r="B83" i="2" s="1"/>
  <c r="B80" i="2" l="1"/>
  <c r="B77" i="2"/>
  <c r="B69" i="2"/>
  <c r="B72" i="2"/>
  <c r="B64" i="2"/>
  <c r="B28" i="2"/>
  <c r="B12" i="2"/>
  <c r="B54" i="2"/>
  <c r="B47" i="2"/>
  <c r="B38" i="2"/>
  <c r="B18" i="2"/>
  <c r="B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<sst xmlns="http://schemas.openxmlformats.org/spreadsheetml/2006/main" count="100" uniqueCount="100">
  <si>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</si>
  <si>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</si>
  <si>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</si>
  <si>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</si>
  <si>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</si>
  <si>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</si>
  <si>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</si>
  <si>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</si>
  <si>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</si>
  <si>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</si>
  <si>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</si>
  <si>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</si>
  <si>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</si>
  <si>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</si>
  <si>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</si>
  <si>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</si>
  <si>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</si>
  <si>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</si>
  <si>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</si>
  <si>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</si>
  <si>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</si>
  <si>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</si>
  <si>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</si>
  <si>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</si>
  <si>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</si>
  <si>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</si>
  <si>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</si>
  <si>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</si>
  <si>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</si>
  <si>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</si>
  <si>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</si>
  <si>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</si>
  <si>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</si>
  <si>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</si>
  <si>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</si>
  <si>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</si>
  <si>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</si>
  <si>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</si>
  <si>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</si>
  <si>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</si>
  <si>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</si>
  <si>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</si>
  <si>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</si>
  <si>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</si>
  <si>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</si>
  <si>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</si>
  <si>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</si>
  <si>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</si>
  <si>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</si>
  <si>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</si>
  <si>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</si>
  <si>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</si>
  <si>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</si>
  <si>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</si>
  <si>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</si>
  <si>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</si>
  <si>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</si>
  <si>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</si>
  <si>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</si>
  <si>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</si>
  <si>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</si>
  <si>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</si>
  <si>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</si>
  <si>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</si>
  <si>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</si>
  <si>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</si>
  <si>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</si>
  <si>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</si>
  <si>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</si>
  <si>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</si>
  <si>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</si>
  <si>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</si>
  <si>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</si>
  <si>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</si>
  <si>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</si>
  <si>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</si>
  <si>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</si>
  <si>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</si>
  <si>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</si>
  <si>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</si>
  <si>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</si>
  <si>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</si>
  <si>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</si>
  <si>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</si>
  <si>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</si>
  <si>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</si>
  <si>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</si>
  <si>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</si>
  <si>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</si>
  <si>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</si>
  <si>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</si>
  <si>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</si>
  <si>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</si>
  <si>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</si>
  <si>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</si>
  <si>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</si>
  <si>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AL 30 DE NOVIEMBRE 2022</t>
  </si>
  <si>
    <t>APROBADO POR:</t>
  </si>
  <si>
    <t>CECILIA EUGENIA PEREZ TIO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</si>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</sst>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43" fontId="10" fillId="0" borderId="0" xfId="0" applyNumberFormat="1" applyFont="1" applyFill="1" applyBorder="1"/>
    <xf numFmtId="43" fontId="10" fillId="0" borderId="0" xfId="1" applyFont="1" applyBorder="1" applyAlignment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4</xdr:col>
      <xdr:colOff>1055182</xdr:colOff>
      <xdr:row>99</xdr:row>
      <xdr:rowOff>107391</xdr:rowOff>
    </xdr:to>
    <xdr:sp macro="" textlink="">
      <xdr:nvSpPr>
        <xdr:cNvPr id="4" name="Rectángulo 3"/>
        <xdr:cNvSpPr/>
      </xdr:nvSpPr>
      <xdr:spPr>
        <a:xfrm>
          <a:off x="6908242" y="19091868"/>
          <a:ext cx="2196088" cy="8610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94</xdr:row>
      <xdr:rowOff>94202</xdr:rowOff>
    </xdr:from>
    <xdr:to>
      <xdr:col>0</xdr:col>
      <xdr:colOff>2196088</xdr:colOff>
      <xdr:row>99</xdr:row>
      <xdr:rowOff>13187</xdr:rowOff>
    </xdr:to>
    <xdr:sp macro="" textlink="">
      <xdr:nvSpPr>
        <xdr:cNvPr id="5" name="Rectángulo 4"/>
        <xdr:cNvSpPr/>
      </xdr:nvSpPr>
      <xdr:spPr>
        <a:xfrm>
          <a:off x="0" y="18997664"/>
          <a:ext cx="2196088" cy="8610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95</xdr:row>
      <xdr:rowOff>0</xdr:rowOff>
    </xdr:from>
    <xdr:to>
      <xdr:col>8</xdr:col>
      <xdr:colOff>1055181</xdr:colOff>
      <xdr:row>99</xdr:row>
      <xdr:rowOff>107391</xdr:rowOff>
    </xdr:to>
    <xdr:sp macro="" textlink="">
      <xdr:nvSpPr>
        <xdr:cNvPr id="7" name="Rectángulo 6"/>
        <xdr:cNvSpPr/>
      </xdr:nvSpPr>
      <xdr:spPr>
        <a:xfrm>
          <a:off x="11471868" y="19091868"/>
          <a:ext cx="2196088" cy="8610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2196088</xdr:colOff>
      <xdr:row>99</xdr:row>
      <xdr:rowOff>107391</xdr:rowOff>
    </xdr:to>
    <xdr:sp macro="" textlink="">
      <xdr:nvSpPr>
        <xdr:cNvPr id="9" name="Rectángulo 8"/>
        <xdr:cNvSpPr/>
      </xdr:nvSpPr>
      <xdr:spPr>
        <a:xfrm>
          <a:off x="0" y="19091868"/>
          <a:ext cx="2196088" cy="8610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2196088</xdr:colOff>
      <xdr:row>100</xdr:row>
      <xdr:rowOff>107392</xdr:rowOff>
    </xdr:to>
    <xdr:sp macro="" textlink="">
      <xdr:nvSpPr>
        <xdr:cNvPr id="10" name="Rectángulo 9"/>
        <xdr:cNvSpPr/>
      </xdr:nvSpPr>
      <xdr:spPr>
        <a:xfrm>
          <a:off x="0" y="19280275"/>
          <a:ext cx="2196088" cy="8610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1004835</xdr:colOff>
      <xdr:row>95</xdr:row>
      <xdr:rowOff>73270</xdr:rowOff>
    </xdr:from>
    <xdr:to>
      <xdr:col>0</xdr:col>
      <xdr:colOff>2724056</xdr:colOff>
      <xdr:row>98</xdr:row>
      <xdr:rowOff>148185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835" y="19165138"/>
          <a:ext cx="1719221" cy="640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D16"/>
          <cell r="E16"/>
          <cell r="F16"/>
          <cell r="G16"/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/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/>
          <cell r="F22"/>
          <cell r="G22"/>
        </row>
        <row r="23">
          <cell r="D23"/>
          <cell r="E23">
            <v>1884596.86</v>
          </cell>
          <cell r="F23">
            <v>871109.93</v>
          </cell>
          <cell r="G23">
            <v>2099319.04</v>
          </cell>
        </row>
        <row r="24"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/>
          <cell r="E25"/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/>
          <cell r="E27"/>
          <cell r="F27"/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/>
        </row>
        <row r="30">
          <cell r="D30">
            <v>0</v>
          </cell>
          <cell r="E30"/>
          <cell r="F30"/>
          <cell r="G30"/>
        </row>
        <row r="31">
          <cell r="D31">
            <v>0</v>
          </cell>
          <cell r="E31"/>
          <cell r="F31">
            <v>129999.84</v>
          </cell>
          <cell r="G31"/>
        </row>
        <row r="32">
          <cell r="D32">
            <v>0</v>
          </cell>
          <cell r="E32"/>
          <cell r="F32"/>
          <cell r="G32"/>
        </row>
        <row r="33">
          <cell r="D33">
            <v>0</v>
          </cell>
          <cell r="E33"/>
          <cell r="F33"/>
          <cell r="G33">
            <v>356360</v>
          </cell>
        </row>
        <row r="34">
          <cell r="D34">
            <v>0</v>
          </cell>
          <cell r="E34"/>
          <cell r="F34"/>
          <cell r="G34">
            <v>33740.239999999998</v>
          </cell>
        </row>
        <row r="35">
          <cell r="D35">
            <v>0</v>
          </cell>
          <cell r="E35"/>
          <cell r="F35"/>
          <cell r="G35"/>
        </row>
        <row r="36">
          <cell r="D36">
            <v>0</v>
          </cell>
          <cell r="E36"/>
          <cell r="F36"/>
          <cell r="G36"/>
        </row>
        <row r="37">
          <cell r="D37"/>
          <cell r="E37">
            <v>20241.72</v>
          </cell>
          <cell r="F37">
            <v>158066.9</v>
          </cell>
          <cell r="G37"/>
        </row>
        <row r="39"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E41"/>
          <cell r="F41"/>
        </row>
        <row r="42">
          <cell r="D42"/>
          <cell r="E42"/>
          <cell r="F42"/>
          <cell r="G42"/>
        </row>
        <row r="43">
          <cell r="D43"/>
          <cell r="E43"/>
          <cell r="F43"/>
          <cell r="G43"/>
        </row>
        <row r="44">
          <cell r="D44"/>
          <cell r="E44"/>
          <cell r="F44"/>
          <cell r="G44"/>
        </row>
        <row r="45">
          <cell r="D45"/>
          <cell r="E45">
            <v>2049147.51</v>
          </cell>
          <cell r="F45"/>
        </row>
        <row r="46">
          <cell r="D46"/>
          <cell r="E46"/>
          <cell r="F46"/>
          <cell r="G46"/>
        </row>
        <row r="48">
          <cell r="D48"/>
          <cell r="E48"/>
          <cell r="F48"/>
          <cell r="G48"/>
        </row>
        <row r="49">
          <cell r="D49"/>
          <cell r="E49"/>
          <cell r="F49"/>
          <cell r="G49"/>
        </row>
        <row r="50">
          <cell r="D50"/>
          <cell r="E50"/>
          <cell r="F50"/>
          <cell r="G50"/>
        </row>
        <row r="51">
          <cell r="D51"/>
          <cell r="E51"/>
          <cell r="F51"/>
          <cell r="G51"/>
        </row>
        <row r="52">
          <cell r="D52"/>
          <cell r="E52"/>
          <cell r="F52"/>
          <cell r="G52"/>
        </row>
        <row r="53">
          <cell r="D53"/>
          <cell r="E53"/>
          <cell r="F53"/>
          <cell r="G53"/>
        </row>
        <row r="55">
          <cell r="D55"/>
          <cell r="E55"/>
          <cell r="F55">
            <v>121687.5</v>
          </cell>
          <cell r="G55"/>
        </row>
        <row r="56">
          <cell r="D56"/>
          <cell r="E56"/>
          <cell r="F56"/>
          <cell r="G56"/>
        </row>
        <row r="57"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>
            <v>95900.02</v>
          </cell>
          <cell r="G59"/>
        </row>
        <row r="60">
          <cell r="D60"/>
          <cell r="E60"/>
          <cell r="F60"/>
        </row>
        <row r="61">
          <cell r="D61"/>
          <cell r="E61"/>
          <cell r="F61"/>
          <cell r="G61"/>
        </row>
        <row r="62">
          <cell r="D62"/>
          <cell r="E62"/>
          <cell r="F62"/>
        </row>
        <row r="63">
          <cell r="D63"/>
          <cell r="E63"/>
          <cell r="F63"/>
          <cell r="G63"/>
        </row>
        <row r="65">
          <cell r="D65"/>
          <cell r="E65"/>
          <cell r="F65"/>
          <cell r="G65"/>
        </row>
        <row r="66">
          <cell r="D66"/>
          <cell r="E66"/>
          <cell r="F66"/>
          <cell r="G66"/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3">
          <cell r="D73"/>
          <cell r="E73"/>
          <cell r="F73"/>
          <cell r="G73"/>
        </row>
        <row r="74">
          <cell r="D74"/>
          <cell r="E74"/>
          <cell r="F74"/>
          <cell r="G74"/>
        </row>
        <row r="75">
          <cell r="D75"/>
          <cell r="E75"/>
          <cell r="F75"/>
          <cell r="G75"/>
        </row>
        <row r="76">
          <cell r="D76"/>
          <cell r="E76"/>
          <cell r="F76"/>
          <cell r="G76"/>
        </row>
        <row r="78">
          <cell r="D78"/>
          <cell r="E78"/>
          <cell r="F78"/>
          <cell r="G78"/>
        </row>
        <row r="79">
          <cell r="D79"/>
          <cell r="E79"/>
          <cell r="F79"/>
          <cell r="G79"/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0"/>
  <sheetViews>
    <sheetView showGridLines="0" tabSelected="1" topLeftCell="A88" zoomScale="91" zoomScaleNormal="91" workbookViewId="0">
      <pane xSplit="1" topLeftCell="C1" activePane="topRight" state="frozen"/>
      <selection activeCell="A4" sqref="A4"/>
      <selection pane="topRight" activeCell="J96" sqref="J96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8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8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6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7"/>
      <c r="J11" s="8"/>
      <c r="K11" s="8"/>
      <c r="L11" s="8"/>
      <c r="M11" s="8"/>
      <c r="N11" s="47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852158656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66348253.129999995</v>
      </c>
      <c r="N12" s="11">
        <f t="shared" si="1"/>
        <v>93412384.290000007</v>
      </c>
      <c r="O12" s="11">
        <f t="shared" si="1"/>
        <v>0</v>
      </c>
      <c r="P12" s="12">
        <f>SUM(D12:O12)</f>
        <v>765217853.30999994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691618261.90999997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>
        <v>55557877.969999999</v>
      </c>
      <c r="N13" s="17">
        <v>82837142.590000004</v>
      </c>
      <c r="O13" s="18"/>
      <c r="P13" s="19">
        <f t="shared" ref="P13:P76" si="2">SUM(D13:O13)</f>
        <v>617414023.81000006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55596461.490000002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>
        <v>1849400</v>
      </c>
      <c r="N14" s="17">
        <v>1848133.33</v>
      </c>
      <c r="O14" s="18"/>
      <c r="P14" s="19">
        <f t="shared" si="2"/>
        <v>55288258.310000002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6000000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>
        <v>601200</v>
      </c>
      <c r="N15" s="17">
        <v>546000</v>
      </c>
      <c r="O15" s="18"/>
      <c r="P15" s="19">
        <f t="shared" si="2"/>
        <v>5021000</v>
      </c>
    </row>
    <row r="16" spans="1:16" x14ac:dyDescent="0.25">
      <c r="A16" s="13" t="s">
        <v>5</v>
      </c>
      <c r="B16" s="50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2"/>
      <c r="L16" s="17"/>
      <c r="M16" s="17"/>
      <c r="N16" s="17">
        <v>8181108.3700000001</v>
      </c>
      <c r="O16" s="18"/>
      <c r="P16" s="19">
        <f t="shared" si="2"/>
        <v>8181108.3700000001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98943932.599999994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1">
        <v>7647649.6500000004</v>
      </c>
      <c r="K17" s="16">
        <v>8591823.5099999998</v>
      </c>
      <c r="L17" s="17">
        <v>8145077.6799999997</v>
      </c>
      <c r="M17" s="17">
        <v>8339775.1600000001</v>
      </c>
      <c r="N17" s="17"/>
      <c r="O17" s="18"/>
      <c r="P17" s="19">
        <f t="shared" si="2"/>
        <v>79313462.819999993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214749100.53</v>
      </c>
      <c r="D18" s="20">
        <f t="shared" ref="D18:G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ref="H18:N18" si="4">SUM(H19:H27)</f>
        <v>6586646.3700000001</v>
      </c>
      <c r="I18" s="11">
        <f t="shared" si="4"/>
        <v>8529691.5800000001</v>
      </c>
      <c r="J18" s="11">
        <f t="shared" si="4"/>
        <v>4078532.71</v>
      </c>
      <c r="K18" s="11">
        <f>SUM(K19:K27)</f>
        <v>8701117.6300000008</v>
      </c>
      <c r="L18" s="11">
        <f t="shared" si="4"/>
        <v>7784153.5500000007</v>
      </c>
      <c r="M18" s="11">
        <f t="shared" si="4"/>
        <v>9898347.0200000014</v>
      </c>
      <c r="N18" s="11">
        <f t="shared" si="4"/>
        <v>14454840.92</v>
      </c>
      <c r="O18" s="21"/>
      <c r="P18" s="12">
        <f>SUM(D18:O18)</f>
        <v>91713915.569999993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1">
        <v>2566800</v>
      </c>
      <c r="K19" s="16">
        <v>2274922.29</v>
      </c>
      <c r="L19" s="17">
        <v>2535357.0699999998</v>
      </c>
      <c r="M19" s="17">
        <v>2524925.63</v>
      </c>
      <c r="N19" s="17">
        <v>2332654.61</v>
      </c>
      <c r="O19" s="18"/>
      <c r="P19" s="19">
        <f t="shared" si="2"/>
        <v>26380043.579999998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32959193.23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1">
        <v>155853.17000000001</v>
      </c>
      <c r="K20" s="16">
        <v>124530.12</v>
      </c>
      <c r="L20" s="17"/>
      <c r="M20" s="17">
        <v>1316313.17</v>
      </c>
      <c r="N20" s="17">
        <v>1939299.51</v>
      </c>
      <c r="O20" s="18"/>
      <c r="P20" s="19">
        <f t="shared" si="2"/>
        <v>5424544.1399999997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14648404.65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>
        <v>2186317.5</v>
      </c>
      <c r="N21" s="17">
        <v>1306743.5</v>
      </c>
      <c r="O21" s="18"/>
      <c r="P21" s="19">
        <f t="shared" si="2"/>
        <v>12498774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827271.93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>
        <v>89560</v>
      </c>
      <c r="N22" s="17">
        <v>12120</v>
      </c>
      <c r="O22" s="18"/>
      <c r="P22" s="19">
        <f t="shared" si="2"/>
        <v>378590.98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24960335.649999999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>
        <v>2025915.83</v>
      </c>
      <c r="N23" s="17">
        <v>6634729.0199999996</v>
      </c>
      <c r="O23" s="18"/>
      <c r="P23" s="19">
        <f t="shared" si="2"/>
        <v>18638142.990000002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10686525.220000001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847026.15</v>
      </c>
      <c r="M24" s="17"/>
      <c r="N24" s="17">
        <v>423412.47</v>
      </c>
      <c r="O24" s="18"/>
      <c r="P24" s="19">
        <f t="shared" si="2"/>
        <v>10282886.32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15273090.98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>
        <v>294616.77</v>
      </c>
      <c r="N25" s="17">
        <v>1212765.1100000001</v>
      </c>
      <c r="O25" s="18"/>
      <c r="P25" s="19">
        <f t="shared" si="2"/>
        <v>2220319.7000000002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72470789.590000004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5">
        <v>2655215.1</v>
      </c>
      <c r="L26" s="17">
        <v>1290330</v>
      </c>
      <c r="M26" s="17">
        <v>236820.97</v>
      </c>
      <c r="N26" s="17">
        <v>463356.61</v>
      </c>
      <c r="O26" s="18"/>
      <c r="P26" s="19">
        <f t="shared" si="2"/>
        <v>11194871.93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13883089.279999999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>
        <v>1223877.1499999999</v>
      </c>
      <c r="N27" s="17">
        <v>129760.09</v>
      </c>
      <c r="O27" s="18"/>
      <c r="P27" s="19">
        <f t="shared" si="2"/>
        <v>4695741.93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82128563.469999999</v>
      </c>
      <c r="D28" s="20">
        <f t="shared" ref="D28:G28" si="5">SUM(D29:D37)</f>
        <v>0</v>
      </c>
      <c r="E28" s="20">
        <f t="shared" si="5"/>
        <v>55561.72</v>
      </c>
      <c r="F28" s="20">
        <f t="shared" si="5"/>
        <v>305066.74</v>
      </c>
      <c r="G28" s="20">
        <f t="shared" si="5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M28" si="6">SUM(L29:L37)</f>
        <v>43680516.640000001</v>
      </c>
      <c r="M28" s="11">
        <f t="shared" si="6"/>
        <v>7628760.2699999996</v>
      </c>
      <c r="N28" s="11">
        <f>SUM(N29:N37)</f>
        <v>3621586.4800000004</v>
      </c>
      <c r="O28" s="21"/>
      <c r="P28" s="12">
        <f t="shared" si="2"/>
        <v>61236577.160000011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2384458.38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7">
        <v>490569.75</v>
      </c>
      <c r="N29" s="17">
        <v>295191.39</v>
      </c>
      <c r="O29" s="18"/>
      <c r="P29" s="19">
        <f t="shared" si="2"/>
        <v>1164794.3700000001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1251090.3999999999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>
        <v>4781.07</v>
      </c>
      <c r="N30" s="17"/>
      <c r="O30" s="18"/>
      <c r="P30" s="19">
        <f t="shared" si="2"/>
        <v>235361.96000000002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8100021.4100000001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>
        <v>44712.5</v>
      </c>
      <c r="N31" s="17">
        <v>23560</v>
      </c>
      <c r="O31" s="18"/>
      <c r="P31" s="19">
        <f t="shared" si="2"/>
        <v>2841111.74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O32" s="18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1622291.94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>
        <v>10398.02</v>
      </c>
      <c r="N33" s="17">
        <v>2966.01</v>
      </c>
      <c r="O33" s="18"/>
      <c r="P33" s="19">
        <f t="shared" si="2"/>
        <v>632198.74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2350296.48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>
        <v>28458.799999999999</v>
      </c>
      <c r="N34" s="17">
        <v>963736.45</v>
      </c>
      <c r="O34" s="18"/>
      <c r="P34" s="19">
        <f t="shared" si="2"/>
        <v>1033640.24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44804720.049999997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>
        <v>43500000</v>
      </c>
      <c r="M35" s="17">
        <v>33472.03</v>
      </c>
      <c r="N35" s="17">
        <v>121858.74</v>
      </c>
      <c r="O35" s="18"/>
      <c r="P35" s="19">
        <f t="shared" si="2"/>
        <v>43793776.150000006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>
        <v>7016368.0999999996</v>
      </c>
      <c r="O36" s="18"/>
      <c r="P36" s="19">
        <f t="shared" si="2"/>
        <v>7016368.0999999996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21615684.809999999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>
        <v>2214273.89</v>
      </c>
      <c r="O37" s="18"/>
      <c r="P37" s="19">
        <f t="shared" si="2"/>
        <v>4519325.8600000003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1062849716</v>
      </c>
      <c r="D38" s="20">
        <f t="shared" ref="D38:G38" si="7">SUM(D39:D46)</f>
        <v>18105951.829999998</v>
      </c>
      <c r="E38" s="20">
        <f t="shared" si="7"/>
        <v>23771182.460000001</v>
      </c>
      <c r="F38" s="20">
        <f t="shared" si="7"/>
        <v>18993212.229999997</v>
      </c>
      <c r="G38" s="20">
        <f t="shared" si="7"/>
        <v>257922676.44999999</v>
      </c>
      <c r="H38" s="11">
        <f t="shared" ref="H38" si="8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N38" si="9">SUM(L39:L49)</f>
        <v>71012801.5</v>
      </c>
      <c r="M38" s="11">
        <f t="shared" si="9"/>
        <v>85340079.390000001</v>
      </c>
      <c r="N38" s="11">
        <f t="shared" si="9"/>
        <v>94111707.879999995</v>
      </c>
      <c r="O38" s="21"/>
      <c r="P38" s="12">
        <f t="shared" si="2"/>
        <v>911602235.37999988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120350037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>
        <v>1711976.2</v>
      </c>
      <c r="N39" s="17">
        <v>17168382.379999999</v>
      </c>
      <c r="O39" s="18"/>
      <c r="P39" s="19">
        <f t="shared" si="2"/>
        <v>49769724.409999996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>
        <v>83628103.189999998</v>
      </c>
      <c r="N40" s="17">
        <v>76943325.5</v>
      </c>
      <c r="O40" s="18"/>
      <c r="P40" s="19">
        <f t="shared" si="2"/>
        <v>846376580.82999992</v>
      </c>
    </row>
    <row r="41" spans="1:16" x14ac:dyDescent="0.25">
      <c r="A41" s="13" t="s">
        <v>30</v>
      </c>
      <c r="B41" s="50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8"/>
      <c r="P41" s="19">
        <f t="shared" si="2"/>
        <v>273105</v>
      </c>
    </row>
    <row r="42" spans="1:16" x14ac:dyDescent="0.25">
      <c r="A42" s="13" t="s">
        <v>31</v>
      </c>
      <c r="B42" s="50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0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8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10">SUM(D48:D53)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1"/>
      <c r="I47" s="25"/>
      <c r="J47" s="21"/>
      <c r="K47" s="21"/>
      <c r="L47" s="25"/>
      <c r="M47" s="21"/>
      <c r="N47" s="25"/>
      <c r="O47" s="21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117742976</v>
      </c>
      <c r="D54" s="20">
        <f t="shared" ref="D54:G54" si="11">SUM(D55:D63)</f>
        <v>0</v>
      </c>
      <c r="E54" s="20">
        <f t="shared" si="11"/>
        <v>0</v>
      </c>
      <c r="F54" s="20">
        <f t="shared" si="11"/>
        <v>217587.52000000002</v>
      </c>
      <c r="G54" s="20">
        <f t="shared" si="11"/>
        <v>53234.05</v>
      </c>
      <c r="H54" s="11">
        <f t="shared" ref="H54:L54" si="12">SUM(H55:H69)</f>
        <v>2580094.0700000003</v>
      </c>
      <c r="I54" s="11">
        <f t="shared" si="12"/>
        <v>441909.64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>SUM(M55:M69)</f>
        <v>0</v>
      </c>
      <c r="N54" s="11">
        <f t="shared" ref="N54" si="13">SUM(N55:N69)</f>
        <v>1008437.99</v>
      </c>
      <c r="O54" s="11">
        <f t="shared" ref="O54" si="14">SUM(O55:O69)</f>
        <v>0</v>
      </c>
      <c r="P54" s="12">
        <f t="shared" si="2"/>
        <v>4301263.2700000005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57210836.57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>
        <v>12390</v>
      </c>
      <c r="O55" s="18"/>
      <c r="P55" s="19">
        <f t="shared" si="2"/>
        <v>948081.26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730000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0">
        <f>'[1]P1 Presupuesto Aprobado'!D57</f>
        <v>0</v>
      </c>
      <c r="C57" s="17">
        <v>40433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48567679.359999999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6256144.0499999998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>
        <v>8031.08</v>
      </c>
      <c r="O59" s="18"/>
      <c r="P59" s="19">
        <f t="shared" si="2"/>
        <v>2311931.0500000003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4937145.5199999996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>
        <v>988016.91</v>
      </c>
      <c r="O60" s="18"/>
      <c r="P60" s="19">
        <f t="shared" si="2"/>
        <v>1041250.9600000001</v>
      </c>
    </row>
    <row r="61" spans="1:16" x14ac:dyDescent="0.25">
      <c r="A61" s="13" t="s">
        <v>50</v>
      </c>
      <c r="B61" s="50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8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737.5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5">SUM(D65:D68)</f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1"/>
      <c r="I64" s="25"/>
      <c r="J64" s="21"/>
      <c r="K64" s="21"/>
      <c r="L64" s="25"/>
      <c r="M64" s="21"/>
      <c r="N64" s="25"/>
      <c r="O64" s="21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6">SUM(D70:D71)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1"/>
      <c r="I69" s="25"/>
      <c r="J69" s="21"/>
      <c r="K69" s="21"/>
      <c r="L69" s="25"/>
      <c r="M69" s="21"/>
      <c r="N69" s="25"/>
      <c r="O69" s="21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7">SUM(D73:D76)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1"/>
      <c r="I72" s="25"/>
      <c r="J72" s="21"/>
      <c r="K72" s="21"/>
      <c r="L72" s="25"/>
      <c r="M72" s="21"/>
      <c r="N72" s="25"/>
      <c r="O72" s="21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3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8">SUM(D78:D79)</f>
        <v>0</v>
      </c>
      <c r="E77" s="36">
        <f t="shared" si="18"/>
        <v>0</v>
      </c>
      <c r="F77" s="36">
        <f t="shared" si="18"/>
        <v>0</v>
      </c>
      <c r="G77" s="36">
        <f t="shared" si="18"/>
        <v>0</v>
      </c>
      <c r="H77" s="21"/>
      <c r="I77" s="25"/>
      <c r="J77" s="21"/>
      <c r="K77" s="21"/>
      <c r="L77" s="25"/>
      <c r="M77" s="21"/>
      <c r="N77" s="25"/>
      <c r="O77" s="21"/>
      <c r="P77" s="26">
        <f t="shared" ref="P77:P85" si="19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8"/>
      <c r="P78" s="19">
        <f t="shared" si="19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8"/>
      <c r="P79" s="19">
        <f t="shared" si="19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1"/>
      <c r="P80" s="26">
        <f t="shared" si="19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8"/>
      <c r="P81" s="19">
        <f t="shared" si="19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8"/>
      <c r="P82" s="19">
        <f t="shared" si="19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1"/>
      <c r="P83" s="26">
        <f t="shared" si="19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8"/>
      <c r="P84" s="19">
        <f t="shared" si="19"/>
        <v>0</v>
      </c>
    </row>
    <row r="85" spans="1:16" s="4" customFormat="1" ht="21" customHeight="1" x14ac:dyDescent="0.25">
      <c r="A85" s="42" t="s">
        <v>65</v>
      </c>
      <c r="B85" s="43">
        <f>B12+B18+B28+B38+B54</f>
        <v>3321764347</v>
      </c>
      <c r="C85" s="43">
        <f>C12+C18+C28+C38+C54</f>
        <v>2329629012</v>
      </c>
      <c r="D85" s="43">
        <f t="shared" ref="D85:N85" si="20">D12+D18+D28+D38+D54</f>
        <v>22184006.729999997</v>
      </c>
      <c r="E85" s="43">
        <f>E12+E18+E28+E38+E54</f>
        <v>138131989.20000002</v>
      </c>
      <c r="F85" s="43">
        <f t="shared" si="20"/>
        <v>82492163.099999994</v>
      </c>
      <c r="G85" s="43">
        <f t="shared" si="20"/>
        <v>336844760.25999999</v>
      </c>
      <c r="H85" s="43">
        <f>H12+H18+H28+H38+H54</f>
        <v>188207386.54000002</v>
      </c>
      <c r="I85" s="43">
        <f t="shared" si="20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20"/>
        <v>189109832.42000002</v>
      </c>
      <c r="M85" s="43">
        <f t="shared" si="20"/>
        <v>169215439.81</v>
      </c>
      <c r="N85" s="43">
        <f t="shared" si="20"/>
        <v>206608957.56</v>
      </c>
      <c r="O85" s="44"/>
      <c r="P85" s="49">
        <f t="shared" si="19"/>
        <v>1834071844.6899998</v>
      </c>
    </row>
    <row r="86" spans="1:16" x14ac:dyDescent="0.25">
      <c r="B86" s="5"/>
      <c r="C86" s="2"/>
    </row>
    <row r="88" spans="1:16" ht="24.75" customHeight="1" x14ac:dyDescent="0.25">
      <c r="A88" s="62" t="s">
        <v>91</v>
      </c>
      <c r="B88" s="63"/>
      <c r="C88" s="63"/>
      <c r="D88" s="63"/>
      <c r="E88" s="63"/>
      <c r="F88" s="63"/>
      <c r="G88" s="63"/>
    </row>
    <row r="89" spans="1:16" ht="22.5" customHeight="1" x14ac:dyDescent="0.25">
      <c r="A89" s="64" t="s">
        <v>92</v>
      </c>
      <c r="B89" s="65"/>
      <c r="C89" s="65"/>
      <c r="D89" s="65"/>
      <c r="E89" s="65"/>
      <c r="F89" s="65"/>
      <c r="G89" s="65"/>
    </row>
    <row r="90" spans="1:16" ht="33.75" customHeight="1" x14ac:dyDescent="0.25">
      <c r="A90" s="62" t="s">
        <v>93</v>
      </c>
      <c r="B90" s="63"/>
      <c r="C90" s="63"/>
      <c r="D90" s="63"/>
      <c r="E90" s="63"/>
      <c r="F90" s="63"/>
      <c r="G90" s="63"/>
      <c r="H90" s="63"/>
      <c r="I90" s="63"/>
    </row>
    <row r="91" spans="1:16" x14ac:dyDescent="0.25">
      <c r="D91" s="53"/>
      <c r="E91" s="53"/>
      <c r="F91" s="53"/>
    </row>
    <row r="97" spans="1:9" x14ac:dyDescent="0.25">
      <c r="I97" s="66" t="s">
        <v>97</v>
      </c>
    </row>
    <row r="98" spans="1:9" x14ac:dyDescent="0.25">
      <c r="A98" s="67"/>
      <c r="I98" s="68" t="s">
        <v>98</v>
      </c>
    </row>
    <row r="99" spans="1:9" x14ac:dyDescent="0.25">
      <c r="A99" s="67"/>
      <c r="I99" s="66" t="s">
        <v>99</v>
      </c>
    </row>
    <row r="100" spans="1:9" x14ac:dyDescent="0.25">
      <c r="A100" s="67"/>
    </row>
  </sheetData>
  <mergeCells count="11">
    <mergeCell ref="D91:F91"/>
    <mergeCell ref="A6:P6"/>
    <mergeCell ref="A9:A10"/>
    <mergeCell ref="B9:B10"/>
    <mergeCell ref="C9:C10"/>
    <mergeCell ref="A7:P7"/>
    <mergeCell ref="A8:P8"/>
    <mergeCell ref="D9:P9"/>
    <mergeCell ref="A88:G88"/>
    <mergeCell ref="A89:G89"/>
    <mergeCell ref="A90:I90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2022-12-08T18:56:24Z</cp:lastPrinted>
  <dcterms:created xsi:type="dcterms:W3CDTF">2021-07-29T18:58:50Z</dcterms:created>
  <dcterms:modified xsi:type="dcterms:W3CDTF">2022-12-14T14:07:25Z</dcterms:modified>
</cp:coreProperties>
</file>